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80" windowHeight="6360" tabRatio="593"/>
  </bookViews>
  <sheets>
    <sheet name="Постановление АИП 2018" sheetId="7" r:id="rId1"/>
    <sheet name="Лист1" sheetId="9" r:id="rId2"/>
  </sheets>
  <definedNames>
    <definedName name="_xlnm.Print_Titles" localSheetId="0">'Постановление АИП 2018'!$B:$H,'Постановление АИП 2018'!$8:$12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7"/>
  <c r="F60"/>
  <c r="G60"/>
  <c r="H60"/>
  <c r="D59"/>
  <c r="D60" s="1"/>
  <c r="D58"/>
  <c r="D36"/>
  <c r="E151" l="1"/>
  <c r="F151"/>
  <c r="G151"/>
  <c r="H151"/>
  <c r="D150"/>
  <c r="D151" s="1"/>
  <c r="D130"/>
  <c r="D129"/>
  <c r="H128"/>
  <c r="D128" s="1"/>
  <c r="G127"/>
  <c r="D127" s="1"/>
  <c r="E17"/>
  <c r="F17"/>
  <c r="G17"/>
  <c r="H17"/>
  <c r="D16"/>
  <c r="D17" s="1"/>
  <c r="D19" l="1"/>
  <c r="D20"/>
  <c r="D21"/>
  <c r="D143"/>
  <c r="G155"/>
  <c r="D156"/>
  <c r="E155"/>
  <c r="F155"/>
  <c r="H155"/>
  <c r="E91"/>
  <c r="F91"/>
  <c r="G91"/>
  <c r="H91"/>
  <c r="E146"/>
  <c r="F146"/>
  <c r="G146"/>
  <c r="H146"/>
  <c r="D145"/>
  <c r="D146" s="1"/>
  <c r="E144"/>
  <c r="F144"/>
  <c r="G144"/>
  <c r="H144"/>
  <c r="D134"/>
  <c r="D135"/>
  <c r="D136"/>
  <c r="D137"/>
  <c r="D138"/>
  <c r="D139"/>
  <c r="D140"/>
  <c r="D141"/>
  <c r="D142"/>
  <c r="H131"/>
  <c r="E131"/>
  <c r="F131"/>
  <c r="G131"/>
  <c r="E126"/>
  <c r="F126"/>
  <c r="G126"/>
  <c r="H126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02"/>
  <c r="E100"/>
  <c r="F100"/>
  <c r="G100"/>
  <c r="H100"/>
  <c r="D95"/>
  <c r="D96"/>
  <c r="D97"/>
  <c r="D98"/>
  <c r="D99"/>
  <c r="D94"/>
  <c r="E89"/>
  <c r="E92" s="1"/>
  <c r="F89"/>
  <c r="F92" s="1"/>
  <c r="G89"/>
  <c r="G92" s="1"/>
  <c r="H89"/>
  <c r="H92" s="1"/>
  <c r="D90"/>
  <c r="D75"/>
  <c r="D76"/>
  <c r="D77"/>
  <c r="D78"/>
  <c r="D79"/>
  <c r="D80"/>
  <c r="D81"/>
  <c r="D82"/>
  <c r="D83"/>
  <c r="D84"/>
  <c r="D85"/>
  <c r="D86"/>
  <c r="D87"/>
  <c r="D88"/>
  <c r="D74"/>
  <c r="D63"/>
  <c r="D64"/>
  <c r="D65"/>
  <c r="D66"/>
  <c r="D67"/>
  <c r="D68"/>
  <c r="D69"/>
  <c r="D70"/>
  <c r="D62"/>
  <c r="E71"/>
  <c r="F71"/>
  <c r="G71"/>
  <c r="G156" s="1"/>
  <c r="H71"/>
  <c r="D22"/>
  <c r="D23"/>
  <c r="D24"/>
  <c r="D25"/>
  <c r="D26"/>
  <c r="D27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H147" l="1"/>
  <c r="F147"/>
  <c r="E147"/>
  <c r="H72"/>
  <c r="F132"/>
  <c r="F153"/>
  <c r="D71"/>
  <c r="E72"/>
  <c r="G147"/>
  <c r="F72"/>
  <c r="D155"/>
  <c r="G72"/>
  <c r="E132"/>
  <c r="E153"/>
  <c r="G132"/>
  <c r="D126"/>
  <c r="H132"/>
  <c r="D144"/>
  <c r="D147" s="1"/>
  <c r="G153"/>
  <c r="H153"/>
  <c r="D91"/>
  <c r="D100"/>
  <c r="D89"/>
  <c r="D92" s="1"/>
  <c r="E148" l="1"/>
  <c r="E152"/>
  <c r="F152"/>
  <c r="G152"/>
  <c r="F148"/>
  <c r="H152"/>
  <c r="G148"/>
  <c r="H148"/>
  <c r="D72"/>
  <c r="D131"/>
  <c r="D132" s="1"/>
  <c r="D152" l="1"/>
  <c r="D148"/>
  <c r="D153"/>
</calcChain>
</file>

<file path=xl/sharedStrings.xml><?xml version="1.0" encoding="utf-8"?>
<sst xmlns="http://schemas.openxmlformats.org/spreadsheetml/2006/main" count="155" uniqueCount="153">
  <si>
    <t>№п/п</t>
  </si>
  <si>
    <t>наименование объекта, адрес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</si>
  <si>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</si>
  <si>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</si>
  <si>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</si>
  <si>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</si>
  <si>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</si>
  <si>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</si>
  <si>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</si>
  <si>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тыс.руб</t>
  </si>
  <si>
    <t xml:space="preserve">на 2019 год 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</si>
  <si>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</si>
  <si>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</si>
  <si>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</si>
  <si>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Обустройство западного пляжа (ул.Гагарина) в г.Зеленоградске Калининградской области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</si>
  <si>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</si>
  <si>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</si>
  <si>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Обустройство участка ливнёвой канализации по ул.Осипенко в г.Зеленоградске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</si>
  <si>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</si>
  <si>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</si>
  <si>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Установка в здании пожарных лестниц в колличестве 7 шт. в МАДОУ  ЦРР № 23 "Сказка" по ул.Победы, д. 11-а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</si>
  <si>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</si>
  <si>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</si>
  <si>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</si>
  <si>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Испытание и корректировка проектной документации по объекту "АГ РС Безымянка - Холмы"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</si>
  <si>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</si>
  <si>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</si>
  <si>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</si>
  <si>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Изготовление и поставка информационных табличек для городского парка в г.Зеленоградске</t>
  </si>
  <si>
    <t>Ремонт коридора, туалета и читального зала библиотеки по адресу: ул.Ленина, д.1 в г.Зеленоградске</t>
  </si>
  <si>
    <t xml:space="preserve">Корректировка и проектирование схем газоснабжения </t>
  </si>
  <si>
    <t>Художественная роспись фасадов зданий Курортный проспект 7 и Пугачёва 7 в г.Зеленоградска</t>
  </si>
  <si>
    <t>Обустройство закрытого коллектора по сбросу ливнёвых вод по ул.Железнодорожная (ориентир дома №№ 26 - 30) в г.Зеленоградске Калининградской области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</si>
  <si>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</si>
  <si>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</si>
  <si>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</si>
  <si>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</si>
  <si>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Работы по подсветке пирса в г. Зеленоградске</t>
  </si>
  <si>
    <t>Косметический ремонт мемориальных комплексов</t>
  </si>
  <si>
    <t>Текущий ремонт тротуаров на территории Зеленоградского городского округа</t>
  </si>
  <si>
    <t>Ремонт уличной мебели в г.Зеленоградске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</si>
  <si>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</si>
  <si>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</si>
  <si>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</si>
  <si>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</si>
  <si>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Ямочный ремонт дорог в г. 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</si>
  <si>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</si>
  <si>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</si>
  <si>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</si>
  <si>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</si>
  <si>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</si>
  <si>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Установка досок объявлений на территории Переславского теротдела в количестве 10шт</t>
  </si>
  <si>
    <t>Ремонт кровли ВНС в пос.Колосовка</t>
  </si>
  <si>
    <t>Капитальный ремонт скважины в пос.Холмогоровка</t>
  </si>
  <si>
    <t>Ремонт помещений ДК в пос.Кострово</t>
  </si>
  <si>
    <t>Экспертиза проектной документации «Капитальный ремонт автомобильных дорог в пос. Холмогоровка»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</si>
  <si>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</si>
  <si>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</si>
  <si>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</si>
  <si>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</si>
  <si>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</si>
  <si>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</si>
  <si>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</si>
  <si>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Ремонт полов и устройство системы вентиляции в в спортивном зале МАОУ СОШ пос.Переславское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</si>
  <si>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</si>
  <si>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</si>
  <si>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</si>
  <si>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</si>
  <si>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</si>
  <si>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</si>
  <si>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</si>
  <si>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Устройство тротуара по ул.Центральной в пос.Лесной Зеленоградского района Калининградской области</t>
  </si>
  <si>
    <t xml:space="preserve">Строительство канализационных сетей в пос. Рыбачий ул. Победы 6, 8, 10 </t>
  </si>
  <si>
    <t xml:space="preserve">Реконструкция скважины в пос.Холмы                    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</si>
  <si>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</si>
  <si>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</si>
  <si>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</si>
  <si>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</si>
  <si>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</si>
  <si>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</si>
  <si>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</si>
  <si>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</si>
  <si>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 МАОУ СОШ по адресу: ул. Школьная, дом  16А в пос.Романово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</si>
  <si>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</si>
  <si>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</si>
  <si>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</si>
  <si>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</si>
  <si>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</si>
  <si>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</si>
  <si>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</si>
  <si>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пос. Коврово ул. Монетная ремонт дорожного покрытия</t>
  </si>
  <si>
    <t>пос. Куликово ул. Лесная ремонт дорожного покрытия</t>
  </si>
  <si>
    <t xml:space="preserve">пос. Заостровье ул. Лесная и ул. Набережная </t>
  </si>
  <si>
    <t>пос. Васильково ремонт дорожного покрытия</t>
  </si>
  <si>
    <t>итого по Ковровскому ТО</t>
  </si>
  <si>
    <t>Реконструкция скважины в пос.Дворики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</si>
  <si>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</si>
  <si>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</si>
  <si>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</si>
  <si>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</si>
  <si>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</si>
  <si>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</si>
  <si>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Установка досок объявления 34 шт.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</si>
  <si>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</si>
  <si>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</si>
  <si>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</si>
  <si>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</si>
  <si>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</si>
  <si>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</si>
  <si>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</si>
  <si>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</si>
  <si>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</si>
  <si>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</si>
  <si>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</si>
  <si>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</si>
  <si>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</si>
  <si>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</si>
  <si>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</si>
  <si>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</si>
  <si>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</si>
  <si>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</si>
  <si>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</si>
  <si>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</si>
  <si>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</si>
  <si>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Газификация и ремонт помещений ДК пос.Куликово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</si>
  <si>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</si>
  <si>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</si>
  <si>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Итого по  администрация МО "Зеленоградский городской округ"</t>
  </si>
  <si>
    <t>Выполнение работ по ремонту мемориальных комплексов, расположенных на территории Зеленоградского городского округа (п.Переславское,п.Рощино, п.Муромское, п.Поваровка, п.Русское)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</si>
  <si>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</si>
  <si>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</si>
  <si>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</si>
  <si>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</si>
  <si>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 </t>
  </si>
  <si>
    <t>Строительство распределительного газопровода высокого давления квартал жилой застройки "Зелёная слобода" г. Зеленоградска</t>
  </si>
  <si>
    <t>Капитальный ремонт скважины в пос. Логвино</t>
  </si>
  <si>
    <t>Установка досок объявления 21 шт.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</si>
  <si>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</si>
  <si>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</si>
  <si>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</si>
  <si>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</si>
  <si>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</si>
  <si>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</si>
  <si>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</si>
  <si>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</si>
  <si>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</si>
  <si>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</si>
  <si>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Поставка контейнеров для ТБО объёмом 1,1 куб.м. в количестве 20 шт.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</si>
  <si>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</si>
  <si>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</si>
  <si>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Ремонт и подсветка фасада здания д.№7 по ул.Володарского в г.Зеленоградске</t>
  </si>
  <si>
    <t>Ремонт и подсветка фасадной стены здания д.№ 9 по Курортному пр., в г.Зеленоградске</t>
  </si>
  <si>
    <t xml:space="preserve">        от     "  08  " февраля  2019 г.  № 187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</si>
</sst>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0" fontId="10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Border="1"/>
    <xf numFmtId="2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6" fillId="0" borderId="1" xfId="0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textRotation="9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86" zoomScaleNormal="86" workbookViewId="0">
      <selection activeCell="E4" sqref="E4"/>
    </sheetView>
  </sheetViews>
  <sheetFormatPr defaultRowHeight="14.4"/>
  <cols>
    <col min="1" max="1" width="5.5546875" customWidth="1"/>
    <col min="2" max="2" width="6.6640625" customWidth="1"/>
    <col min="3" max="3" width="49.109375" customWidth="1"/>
    <col min="4" max="4" width="12.5546875" customWidth="1"/>
    <col min="5" max="5" width="10.88671875" customWidth="1"/>
    <col min="6" max="6" width="9.88671875" customWidth="1"/>
    <col min="7" max="7" width="12.6640625" customWidth="1"/>
    <col min="8" max="8" width="14" customWidth="1"/>
    <col min="9" max="9" width="6.44140625" customWidth="1"/>
  </cols>
  <sheetData>
    <row r="1" spans="1:8" ht="14.4" customHeight="1">
      <c r="B1" s="3"/>
      <c r="C1" s="4"/>
      <c r="D1" s="4"/>
      <c r="E1" s="61" t="s">
        <v>4</v>
      </c>
      <c r="F1" s="62"/>
      <c r="G1" s="62"/>
      <c r="H1" s="62"/>
    </row>
    <row r="2" spans="1:8" ht="30" customHeight="1">
      <c r="B2" s="3"/>
      <c r="C2" s="4"/>
      <c r="D2" s="4"/>
      <c r="E2" s="62"/>
      <c r="F2" s="62"/>
      <c r="G2" s="62"/>
      <c r="H2" s="62"/>
    </row>
    <row r="3" spans="1:8">
      <c r="B3" s="5"/>
      <c r="C3" s="6"/>
      <c r="D3" s="6"/>
      <c r="E3" s="63" t="s">
        <v>152</v>
      </c>
      <c r="F3" s="64"/>
      <c r="G3" s="64"/>
      <c r="H3" s="64"/>
    </row>
    <row r="4" spans="1:8">
      <c r="B4" s="5"/>
      <c r="C4" s="6"/>
      <c r="D4" s="6"/>
      <c r="E4" s="6"/>
      <c r="F4" s="6"/>
      <c r="G4" s="7"/>
      <c r="H4" s="7"/>
    </row>
    <row r="5" spans="1:8" ht="28.95" customHeight="1">
      <c r="B5" s="68" t="s">
        <v>137</v>
      </c>
      <c r="C5" s="68"/>
      <c r="D5" s="68"/>
      <c r="E5" s="68"/>
      <c r="F5" s="68"/>
      <c r="G5" s="68"/>
      <c r="H5" s="68"/>
    </row>
    <row r="6" spans="1:8">
      <c r="B6" s="72" t="s">
        <v>10</v>
      </c>
      <c r="C6" s="73"/>
      <c r="D6" s="73"/>
      <c r="E6" s="73"/>
      <c r="F6" s="73"/>
      <c r="G6" s="73"/>
      <c r="H6" s="73"/>
    </row>
    <row r="7" spans="1:8">
      <c r="B7" s="74" t="s">
        <v>9</v>
      </c>
      <c r="C7" s="74"/>
      <c r="D7" s="74"/>
      <c r="E7" s="74"/>
      <c r="F7" s="74"/>
      <c r="G7" s="74"/>
      <c r="H7" s="74"/>
    </row>
    <row r="8" spans="1:8" ht="14.4" customHeight="1">
      <c r="A8" s="57"/>
      <c r="B8" s="75" t="s">
        <v>0</v>
      </c>
      <c r="C8" s="69" t="s">
        <v>1</v>
      </c>
      <c r="D8" s="69" t="s">
        <v>3</v>
      </c>
      <c r="E8" s="69" t="s">
        <v>7</v>
      </c>
      <c r="F8" s="69" t="s">
        <v>6</v>
      </c>
      <c r="G8" s="69" t="s">
        <v>2</v>
      </c>
      <c r="H8" s="69" t="s">
        <v>8</v>
      </c>
    </row>
    <row r="9" spans="1:8" ht="14.4" customHeight="1">
      <c r="A9" s="57"/>
      <c r="B9" s="76"/>
      <c r="C9" s="70"/>
      <c r="D9" s="70"/>
      <c r="E9" s="70"/>
      <c r="F9" s="70"/>
      <c r="G9" s="70"/>
      <c r="H9" s="70"/>
    </row>
    <row r="10" spans="1:8">
      <c r="A10" s="57"/>
      <c r="B10" s="76"/>
      <c r="C10" s="70"/>
      <c r="D10" s="70"/>
      <c r="E10" s="70"/>
      <c r="F10" s="70"/>
      <c r="G10" s="70"/>
      <c r="H10" s="70"/>
    </row>
    <row r="11" spans="1:8">
      <c r="A11" s="57"/>
      <c r="B11" s="76"/>
      <c r="C11" s="70"/>
      <c r="D11" s="70"/>
      <c r="E11" s="70"/>
      <c r="F11" s="70"/>
      <c r="G11" s="70"/>
      <c r="H11" s="70"/>
    </row>
    <row r="12" spans="1:8">
      <c r="A12" s="57"/>
      <c r="B12" s="77"/>
      <c r="C12" s="71"/>
      <c r="D12" s="71"/>
      <c r="E12" s="71"/>
      <c r="F12" s="71"/>
      <c r="G12" s="71"/>
      <c r="H12" s="71"/>
    </row>
    <row r="13" spans="1:8">
      <c r="A13" s="57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6">
      <c r="A14" s="57"/>
      <c r="B14" s="9"/>
      <c r="C14" s="58" t="s">
        <v>5</v>
      </c>
      <c r="D14" s="59"/>
      <c r="E14" s="59"/>
      <c r="F14" s="59"/>
      <c r="G14" s="59"/>
      <c r="H14" s="60"/>
    </row>
    <row r="15" spans="1:8" ht="15.6">
      <c r="A15" s="47"/>
      <c r="B15" s="9"/>
      <c r="C15" s="78" t="s">
        <v>132</v>
      </c>
      <c r="D15" s="79"/>
      <c r="E15" s="79"/>
      <c r="F15" s="79"/>
      <c r="G15" s="79"/>
      <c r="H15" s="80"/>
    </row>
    <row r="16" spans="1:8" ht="62.4">
      <c r="A16" s="47"/>
      <c r="B16" s="31" t="s">
        <v>123</v>
      </c>
      <c r="C16" s="32" t="s">
        <v>125</v>
      </c>
      <c r="D16" s="33">
        <f>SUM(E16:H16)</f>
        <v>2723.86</v>
      </c>
      <c r="E16" s="48"/>
      <c r="F16" s="33">
        <v>2723.86</v>
      </c>
      <c r="G16" s="48"/>
      <c r="H16" s="48"/>
    </row>
    <row r="17" spans="1:8" ht="39.6" customHeight="1">
      <c r="A17" s="47"/>
      <c r="B17" s="9"/>
      <c r="C17" s="18" t="s">
        <v>122</v>
      </c>
      <c r="D17" s="49">
        <f>SUM(D16)</f>
        <v>2723.86</v>
      </c>
      <c r="E17" s="49">
        <f t="shared" ref="E17:H17" si="0">SUM(E16)</f>
        <v>0</v>
      </c>
      <c r="F17" s="49">
        <f t="shared" si="0"/>
        <v>2723.86</v>
      </c>
      <c r="G17" s="49">
        <f t="shared" si="0"/>
        <v>0</v>
      </c>
      <c r="H17" s="49">
        <f t="shared" si="0"/>
        <v>0</v>
      </c>
    </row>
    <row r="18" spans="1:8" ht="18" customHeight="1">
      <c r="B18" s="65" t="s">
        <v>144</v>
      </c>
      <c r="C18" s="66"/>
      <c r="D18" s="66"/>
      <c r="E18" s="66"/>
      <c r="F18" s="66"/>
      <c r="G18" s="66"/>
      <c r="H18" s="67"/>
    </row>
    <row r="19" spans="1:8" ht="46.8">
      <c r="A19" s="10"/>
      <c r="B19" s="31">
        <v>1</v>
      </c>
      <c r="C19" s="32" t="s">
        <v>11</v>
      </c>
      <c r="D19" s="33">
        <f t="shared" ref="D19:D59" si="1">SUM(E19:H19)</f>
        <v>1889.809</v>
      </c>
      <c r="E19" s="34"/>
      <c r="F19" s="34"/>
      <c r="G19" s="33">
        <v>1889.809</v>
      </c>
      <c r="H19" s="34"/>
    </row>
    <row r="20" spans="1:8" ht="46.8">
      <c r="A20" s="10"/>
      <c r="B20" s="31">
        <v>2</v>
      </c>
      <c r="C20" s="32" t="s">
        <v>117</v>
      </c>
      <c r="D20" s="33">
        <f t="shared" si="1"/>
        <v>1779.163</v>
      </c>
      <c r="E20" s="34"/>
      <c r="F20" s="34"/>
      <c r="G20" s="33">
        <v>1779.163</v>
      </c>
      <c r="H20" s="34"/>
    </row>
    <row r="21" spans="1:8" ht="31.2">
      <c r="A21" s="10"/>
      <c r="B21" s="31">
        <v>3</v>
      </c>
      <c r="C21" s="32" t="s">
        <v>12</v>
      </c>
      <c r="D21" s="33">
        <f t="shared" si="1"/>
        <v>339.07100000000003</v>
      </c>
      <c r="E21" s="34"/>
      <c r="F21" s="34"/>
      <c r="G21" s="33">
        <v>339.07100000000003</v>
      </c>
      <c r="H21" s="34"/>
    </row>
    <row r="22" spans="1:8" ht="46.8">
      <c r="A22" s="10"/>
      <c r="B22" s="31">
        <v>4</v>
      </c>
      <c r="C22" s="32" t="s">
        <v>13</v>
      </c>
      <c r="D22" s="33">
        <f t="shared" si="1"/>
        <v>3500</v>
      </c>
      <c r="E22" s="34"/>
      <c r="F22" s="34"/>
      <c r="G22" s="33">
        <v>3500</v>
      </c>
      <c r="H22" s="34"/>
    </row>
    <row r="23" spans="1:8" ht="31.2">
      <c r="A23" s="10"/>
      <c r="B23" s="31">
        <v>5</v>
      </c>
      <c r="C23" s="32" t="s">
        <v>14</v>
      </c>
      <c r="D23" s="33">
        <f t="shared" si="1"/>
        <v>3246.154</v>
      </c>
      <c r="E23" s="34"/>
      <c r="F23" s="34"/>
      <c r="G23" s="33">
        <v>3246.154</v>
      </c>
      <c r="H23" s="34"/>
    </row>
    <row r="24" spans="1:8" ht="31.2">
      <c r="B24" s="31">
        <v>6</v>
      </c>
      <c r="C24" s="35" t="s">
        <v>15</v>
      </c>
      <c r="D24" s="33">
        <f t="shared" si="1"/>
        <v>1600</v>
      </c>
      <c r="E24" s="36"/>
      <c r="F24" s="36"/>
      <c r="G24" s="33">
        <v>1600</v>
      </c>
      <c r="H24" s="36"/>
    </row>
    <row r="25" spans="1:8" ht="46.8">
      <c r="B25" s="31">
        <v>7</v>
      </c>
      <c r="C25" s="32" t="s">
        <v>16</v>
      </c>
      <c r="D25" s="33">
        <f t="shared" si="1"/>
        <v>1102.306</v>
      </c>
      <c r="E25" s="36"/>
      <c r="F25" s="36"/>
      <c r="G25" s="33">
        <v>1102.306</v>
      </c>
      <c r="H25" s="36"/>
    </row>
    <row r="26" spans="1:8" ht="31.2">
      <c r="B26" s="31">
        <v>8</v>
      </c>
      <c r="C26" s="32" t="s">
        <v>17</v>
      </c>
      <c r="D26" s="33">
        <f t="shared" si="1"/>
        <v>321.33199999999999</v>
      </c>
      <c r="E26" s="37"/>
      <c r="F26" s="37"/>
      <c r="G26" s="33">
        <v>321.33199999999999</v>
      </c>
      <c r="H26" s="37"/>
    </row>
    <row r="27" spans="1:8" ht="46.8">
      <c r="B27" s="31">
        <v>9</v>
      </c>
      <c r="C27" s="32" t="s">
        <v>129</v>
      </c>
      <c r="D27" s="33">
        <f t="shared" si="1"/>
        <v>552.34100000000001</v>
      </c>
      <c r="E27" s="37"/>
      <c r="F27" s="37"/>
      <c r="G27" s="33">
        <v>552.34100000000001</v>
      </c>
      <c r="H27" s="37"/>
    </row>
    <row r="28" spans="1:8" ht="46.8">
      <c r="B28" s="31">
        <v>10</v>
      </c>
      <c r="C28" s="32" t="s">
        <v>118</v>
      </c>
      <c r="D28" s="33">
        <f t="shared" si="1"/>
        <v>120</v>
      </c>
      <c r="E28" s="37"/>
      <c r="F28" s="37"/>
      <c r="G28" s="33">
        <v>120</v>
      </c>
      <c r="H28" s="37"/>
    </row>
    <row r="29" spans="1:8" ht="31.2">
      <c r="B29" s="31">
        <v>11</v>
      </c>
      <c r="C29" s="35" t="s">
        <v>18</v>
      </c>
      <c r="D29" s="33">
        <f t="shared" si="1"/>
        <v>2995.866</v>
      </c>
      <c r="E29" s="37"/>
      <c r="F29" s="37"/>
      <c r="G29" s="33">
        <v>2995.866</v>
      </c>
      <c r="H29" s="37"/>
    </row>
    <row r="30" spans="1:8" ht="31.2">
      <c r="B30" s="31">
        <v>12</v>
      </c>
      <c r="C30" s="32" t="s">
        <v>19</v>
      </c>
      <c r="D30" s="33">
        <f t="shared" si="1"/>
        <v>221.08</v>
      </c>
      <c r="E30" s="37"/>
      <c r="F30" s="37"/>
      <c r="G30" s="33">
        <v>221.08</v>
      </c>
      <c r="H30" s="37"/>
    </row>
    <row r="31" spans="1:8" ht="62.4">
      <c r="B31" s="31">
        <v>13</v>
      </c>
      <c r="C31" s="35" t="s">
        <v>20</v>
      </c>
      <c r="D31" s="33">
        <f t="shared" si="1"/>
        <v>2064.6</v>
      </c>
      <c r="E31" s="37"/>
      <c r="F31" s="37"/>
      <c r="G31" s="33">
        <v>2064.6</v>
      </c>
      <c r="H31" s="37"/>
    </row>
    <row r="32" spans="1:8" ht="46.8">
      <c r="B32" s="31">
        <v>14</v>
      </c>
      <c r="C32" s="35" t="s">
        <v>21</v>
      </c>
      <c r="D32" s="33">
        <f t="shared" si="1"/>
        <v>726.8</v>
      </c>
      <c r="E32" s="37"/>
      <c r="F32" s="37"/>
      <c r="G32" s="33">
        <v>726.8</v>
      </c>
      <c r="H32" s="37"/>
    </row>
    <row r="33" spans="2:8" ht="62.4">
      <c r="B33" s="31">
        <v>15</v>
      </c>
      <c r="C33" s="32" t="s">
        <v>22</v>
      </c>
      <c r="D33" s="33">
        <f t="shared" si="1"/>
        <v>7251.5460000000003</v>
      </c>
      <c r="E33" s="37"/>
      <c r="F33" s="37"/>
      <c r="G33" s="33">
        <v>7251.5460000000003</v>
      </c>
      <c r="H33" s="37"/>
    </row>
    <row r="34" spans="2:8" ht="62.4">
      <c r="B34" s="31">
        <v>16</v>
      </c>
      <c r="C34" s="32" t="s">
        <v>23</v>
      </c>
      <c r="D34" s="33">
        <f t="shared" si="1"/>
        <v>674.8</v>
      </c>
      <c r="E34" s="37"/>
      <c r="F34" s="37"/>
      <c r="G34" s="33">
        <v>674.8</v>
      </c>
      <c r="H34" s="37"/>
    </row>
    <row r="35" spans="2:8" ht="109.2">
      <c r="B35" s="31">
        <v>17</v>
      </c>
      <c r="C35" s="32" t="s">
        <v>133</v>
      </c>
      <c r="D35" s="33">
        <f t="shared" si="1"/>
        <v>2499.607</v>
      </c>
      <c r="E35" s="37"/>
      <c r="F35" s="37"/>
      <c r="G35" s="33">
        <v>2499.607</v>
      </c>
      <c r="H35" s="37"/>
    </row>
    <row r="36" spans="2:8" ht="31.2">
      <c r="B36" s="31">
        <v>18</v>
      </c>
      <c r="C36" s="32" t="s">
        <v>147</v>
      </c>
      <c r="D36" s="33">
        <f t="shared" si="1"/>
        <v>830</v>
      </c>
      <c r="E36" s="37"/>
      <c r="F36" s="33">
        <v>415</v>
      </c>
      <c r="G36" s="33">
        <v>415</v>
      </c>
      <c r="H36" s="37"/>
    </row>
    <row r="37" spans="2:8" ht="78">
      <c r="B37" s="31">
        <v>19</v>
      </c>
      <c r="C37" s="32" t="s">
        <v>139</v>
      </c>
      <c r="D37" s="33">
        <f t="shared" si="1"/>
        <v>950</v>
      </c>
      <c r="E37" s="37"/>
      <c r="F37" s="37"/>
      <c r="G37" s="33">
        <v>950</v>
      </c>
      <c r="H37" s="37"/>
    </row>
    <row r="38" spans="2:8" ht="46.8">
      <c r="B38" s="31">
        <v>20</v>
      </c>
      <c r="C38" s="32" t="s">
        <v>24</v>
      </c>
      <c r="D38" s="33">
        <f t="shared" si="1"/>
        <v>900</v>
      </c>
      <c r="E38" s="37"/>
      <c r="F38" s="37"/>
      <c r="G38" s="33">
        <v>900</v>
      </c>
      <c r="H38" s="37"/>
    </row>
    <row r="39" spans="2:8" ht="31.2">
      <c r="B39" s="31">
        <v>21</v>
      </c>
      <c r="C39" s="32" t="s">
        <v>25</v>
      </c>
      <c r="D39" s="33">
        <f t="shared" si="1"/>
        <v>412.99400000000003</v>
      </c>
      <c r="E39" s="37"/>
      <c r="F39" s="37"/>
      <c r="G39" s="33">
        <v>412.99400000000003</v>
      </c>
      <c r="H39" s="37"/>
    </row>
    <row r="40" spans="2:8" ht="31.2">
      <c r="B40" s="31">
        <v>22</v>
      </c>
      <c r="C40" s="32" t="s">
        <v>26</v>
      </c>
      <c r="D40" s="33">
        <f t="shared" si="1"/>
        <v>702.1</v>
      </c>
      <c r="E40" s="37"/>
      <c r="F40" s="37"/>
      <c r="G40" s="33">
        <v>702.1</v>
      </c>
      <c r="H40" s="37"/>
    </row>
    <row r="41" spans="2:8" ht="31.2">
      <c r="B41" s="31">
        <v>23</v>
      </c>
      <c r="C41" s="32" t="s">
        <v>27</v>
      </c>
      <c r="D41" s="33">
        <f t="shared" si="1"/>
        <v>639.20000000000005</v>
      </c>
      <c r="E41" s="37"/>
      <c r="F41" s="37"/>
      <c r="G41" s="33">
        <v>639.20000000000005</v>
      </c>
      <c r="H41" s="37"/>
    </row>
    <row r="42" spans="2:8" ht="46.8">
      <c r="B42" s="31">
        <v>24</v>
      </c>
      <c r="C42" s="35" t="s">
        <v>28</v>
      </c>
      <c r="D42" s="33">
        <f t="shared" si="1"/>
        <v>55</v>
      </c>
      <c r="E42" s="37"/>
      <c r="F42" s="37"/>
      <c r="G42" s="33">
        <v>55</v>
      </c>
      <c r="H42" s="37"/>
    </row>
    <row r="43" spans="2:8" ht="46.8">
      <c r="B43" s="31">
        <v>25</v>
      </c>
      <c r="C43" s="32" t="s">
        <v>29</v>
      </c>
      <c r="D43" s="33">
        <f t="shared" si="1"/>
        <v>1151.116</v>
      </c>
      <c r="E43" s="37"/>
      <c r="F43" s="37"/>
      <c r="G43" s="33">
        <v>1151.116</v>
      </c>
      <c r="H43" s="37"/>
    </row>
    <row r="44" spans="2:8" ht="62.4">
      <c r="B44" s="31">
        <v>26</v>
      </c>
      <c r="C44" s="32" t="s">
        <v>138</v>
      </c>
      <c r="D44" s="33">
        <f t="shared" si="1"/>
        <v>1500</v>
      </c>
      <c r="E44" s="37"/>
      <c r="F44" s="37"/>
      <c r="G44" s="33">
        <v>1500</v>
      </c>
      <c r="H44" s="37"/>
    </row>
    <row r="45" spans="2:8" ht="31.2">
      <c r="B45" s="31">
        <v>27</v>
      </c>
      <c r="C45" s="32" t="s">
        <v>30</v>
      </c>
      <c r="D45" s="33">
        <f t="shared" si="1"/>
        <v>500</v>
      </c>
      <c r="E45" s="37"/>
      <c r="F45" s="37"/>
      <c r="G45" s="33">
        <v>500</v>
      </c>
      <c r="H45" s="37"/>
    </row>
    <row r="46" spans="2:8" ht="46.8">
      <c r="B46" s="31">
        <v>28</v>
      </c>
      <c r="C46" s="32" t="s">
        <v>31</v>
      </c>
      <c r="D46" s="33">
        <f t="shared" si="1"/>
        <v>250</v>
      </c>
      <c r="E46" s="37"/>
      <c r="F46" s="37"/>
      <c r="G46" s="33">
        <v>250</v>
      </c>
      <c r="H46" s="37"/>
    </row>
    <row r="47" spans="2:8" ht="62.4">
      <c r="B47" s="31">
        <v>29</v>
      </c>
      <c r="C47" s="32" t="s">
        <v>32</v>
      </c>
      <c r="D47" s="33">
        <f t="shared" si="1"/>
        <v>566.47400000000005</v>
      </c>
      <c r="E47" s="37"/>
      <c r="F47" s="37"/>
      <c r="G47" s="33">
        <v>566.47400000000005</v>
      </c>
      <c r="H47" s="37"/>
    </row>
    <row r="48" spans="2:8" ht="31.2">
      <c r="B48" s="31">
        <v>30</v>
      </c>
      <c r="C48" s="32" t="s">
        <v>33</v>
      </c>
      <c r="D48" s="33">
        <f t="shared" si="1"/>
        <v>993.18799999999999</v>
      </c>
      <c r="E48" s="37"/>
      <c r="F48" s="37"/>
      <c r="G48" s="33">
        <v>993.18799999999999</v>
      </c>
      <c r="H48" s="37"/>
    </row>
    <row r="49" spans="2:8" ht="46.8">
      <c r="B49" s="31">
        <v>31</v>
      </c>
      <c r="C49" s="32" t="s">
        <v>34</v>
      </c>
      <c r="D49" s="33">
        <f t="shared" si="1"/>
        <v>729.91899999999998</v>
      </c>
      <c r="E49" s="37"/>
      <c r="F49" s="37"/>
      <c r="G49" s="33">
        <v>729.91899999999998</v>
      </c>
      <c r="H49" s="37"/>
    </row>
    <row r="50" spans="2:8" ht="31.2">
      <c r="B50" s="31">
        <v>32</v>
      </c>
      <c r="C50" s="32" t="s">
        <v>35</v>
      </c>
      <c r="D50" s="33">
        <f t="shared" si="1"/>
        <v>2188.1999999999998</v>
      </c>
      <c r="E50" s="37"/>
      <c r="F50" s="37"/>
      <c r="G50" s="33">
        <v>2188.1999999999998</v>
      </c>
      <c r="H50" s="37"/>
    </row>
    <row r="51" spans="2:8" ht="31.2">
      <c r="B51" s="31">
        <v>33</v>
      </c>
      <c r="C51" s="32" t="s">
        <v>36</v>
      </c>
      <c r="D51" s="33">
        <f t="shared" si="1"/>
        <v>337.05399999999997</v>
      </c>
      <c r="E51" s="37"/>
      <c r="F51" s="37"/>
      <c r="G51" s="33">
        <v>337.05399999999997</v>
      </c>
      <c r="H51" s="37"/>
    </row>
    <row r="52" spans="2:8" ht="15.6">
      <c r="B52" s="31">
        <v>34</v>
      </c>
      <c r="C52" s="32" t="s">
        <v>37</v>
      </c>
      <c r="D52" s="33">
        <f t="shared" si="1"/>
        <v>1500</v>
      </c>
      <c r="E52" s="37"/>
      <c r="F52" s="37"/>
      <c r="G52" s="33">
        <v>1500</v>
      </c>
      <c r="H52" s="37"/>
    </row>
    <row r="53" spans="2:8" ht="31.2">
      <c r="B53" s="31">
        <v>35</v>
      </c>
      <c r="C53" s="32" t="s">
        <v>38</v>
      </c>
      <c r="D53" s="33">
        <f t="shared" si="1"/>
        <v>500</v>
      </c>
      <c r="E53" s="37"/>
      <c r="F53" s="37"/>
      <c r="G53" s="33">
        <v>500</v>
      </c>
      <c r="H53" s="37"/>
    </row>
    <row r="54" spans="2:8" ht="31.2">
      <c r="B54" s="31">
        <v>36</v>
      </c>
      <c r="C54" s="32" t="s">
        <v>39</v>
      </c>
      <c r="D54" s="33">
        <f t="shared" si="1"/>
        <v>449.73500000000001</v>
      </c>
      <c r="E54" s="37"/>
      <c r="F54" s="37"/>
      <c r="G54" s="33">
        <v>449.73500000000001</v>
      </c>
      <c r="H54" s="37"/>
    </row>
    <row r="55" spans="2:8" ht="15.6">
      <c r="B55" s="31">
        <v>37</v>
      </c>
      <c r="C55" s="32" t="s">
        <v>40</v>
      </c>
      <c r="D55" s="33">
        <f t="shared" si="1"/>
        <v>60</v>
      </c>
      <c r="E55" s="37"/>
      <c r="F55" s="37"/>
      <c r="G55" s="33">
        <v>60</v>
      </c>
      <c r="H55" s="37"/>
    </row>
    <row r="56" spans="2:8" ht="62.4">
      <c r="B56" s="31">
        <v>38</v>
      </c>
      <c r="C56" s="32" t="s">
        <v>134</v>
      </c>
      <c r="D56" s="33">
        <f t="shared" si="1"/>
        <v>50</v>
      </c>
      <c r="E56" s="37"/>
      <c r="F56" s="37"/>
      <c r="G56" s="33">
        <v>50</v>
      </c>
      <c r="H56" s="37"/>
    </row>
    <row r="57" spans="2:8" ht="46.8">
      <c r="B57" s="31">
        <v>39</v>
      </c>
      <c r="C57" s="32" t="s">
        <v>41</v>
      </c>
      <c r="D57" s="33">
        <f t="shared" si="1"/>
        <v>1000</v>
      </c>
      <c r="E57" s="37"/>
      <c r="F57" s="37"/>
      <c r="G57" s="33">
        <v>1000</v>
      </c>
      <c r="H57" s="37"/>
    </row>
    <row r="58" spans="2:8" ht="31.2">
      <c r="B58" s="31">
        <v>40</v>
      </c>
      <c r="C58" s="32" t="s">
        <v>150</v>
      </c>
      <c r="D58" s="33">
        <f t="shared" si="1"/>
        <v>127.896</v>
      </c>
      <c r="E58" s="37"/>
      <c r="F58" s="37"/>
      <c r="G58" s="33">
        <v>127.896</v>
      </c>
      <c r="H58" s="37"/>
    </row>
    <row r="59" spans="2:8" ht="31.2">
      <c r="B59" s="31">
        <v>41</v>
      </c>
      <c r="C59" s="32" t="s">
        <v>151</v>
      </c>
      <c r="D59" s="33">
        <f t="shared" si="1"/>
        <v>177.452</v>
      </c>
      <c r="E59" s="37"/>
      <c r="F59" s="37"/>
      <c r="G59" s="33">
        <v>177.452</v>
      </c>
      <c r="H59" s="37"/>
    </row>
    <row r="60" spans="2:8" ht="15.6">
      <c r="B60" s="31"/>
      <c r="C60" s="32" t="s">
        <v>109</v>
      </c>
      <c r="D60" s="39">
        <f>SUM(D19:D59)</f>
        <v>47454.802999999993</v>
      </c>
      <c r="E60" s="39">
        <f t="shared" ref="E60:H60" si="2">SUM(E19:E59)</f>
        <v>0</v>
      </c>
      <c r="F60" s="39">
        <f t="shared" si="2"/>
        <v>415</v>
      </c>
      <c r="G60" s="39">
        <f t="shared" si="2"/>
        <v>47039.802999999993</v>
      </c>
      <c r="H60" s="39">
        <f t="shared" si="2"/>
        <v>0</v>
      </c>
    </row>
    <row r="61" spans="2:8" ht="15.6">
      <c r="B61" s="85" t="s">
        <v>145</v>
      </c>
      <c r="C61" s="82"/>
      <c r="D61" s="82"/>
      <c r="E61" s="82"/>
      <c r="F61" s="82"/>
      <c r="G61" s="82"/>
      <c r="H61" s="83"/>
    </row>
    <row r="62" spans="2:8" ht="31.2">
      <c r="B62" s="31">
        <v>1</v>
      </c>
      <c r="C62" s="32" t="s">
        <v>42</v>
      </c>
      <c r="D62" s="33">
        <f>SUM(E62:H62)</f>
        <v>1748.242</v>
      </c>
      <c r="E62" s="37"/>
      <c r="F62" s="37"/>
      <c r="G62" s="33">
        <v>1748.242</v>
      </c>
      <c r="H62" s="37"/>
    </row>
    <row r="63" spans="2:8" ht="31.2">
      <c r="B63" s="31">
        <v>2</v>
      </c>
      <c r="C63" s="32" t="s">
        <v>43</v>
      </c>
      <c r="D63" s="33">
        <f t="shared" ref="D63:D70" si="3">SUM(E63:H63)</f>
        <v>3739</v>
      </c>
      <c r="E63" s="37"/>
      <c r="F63" s="37"/>
      <c r="G63" s="33">
        <v>3739</v>
      </c>
      <c r="H63" s="37"/>
    </row>
    <row r="64" spans="2:8" ht="46.8">
      <c r="B64" s="31">
        <v>3</v>
      </c>
      <c r="C64" s="32" t="s">
        <v>44</v>
      </c>
      <c r="D64" s="33">
        <f t="shared" si="3"/>
        <v>780.39599999999996</v>
      </c>
      <c r="E64" s="37"/>
      <c r="F64" s="37"/>
      <c r="G64" s="33">
        <v>780.39599999999996</v>
      </c>
      <c r="H64" s="37"/>
    </row>
    <row r="65" spans="2:8" ht="15.6">
      <c r="B65" s="31">
        <v>4</v>
      </c>
      <c r="C65" s="32" t="s">
        <v>45</v>
      </c>
      <c r="D65" s="33">
        <f t="shared" si="3"/>
        <v>1500.0650000000001</v>
      </c>
      <c r="E65" s="37"/>
      <c r="F65" s="37"/>
      <c r="G65" s="33">
        <v>1500.0650000000001</v>
      </c>
      <c r="H65" s="37"/>
    </row>
    <row r="66" spans="2:8" ht="46.8">
      <c r="B66" s="31">
        <v>5</v>
      </c>
      <c r="C66" s="32" t="s">
        <v>46</v>
      </c>
      <c r="D66" s="33">
        <f t="shared" si="3"/>
        <v>1190.3499999999999</v>
      </c>
      <c r="E66" s="37"/>
      <c r="F66" s="37"/>
      <c r="G66" s="33">
        <v>1190.3499999999999</v>
      </c>
      <c r="H66" s="37"/>
    </row>
    <row r="67" spans="2:8" ht="46.8">
      <c r="B67" s="31">
        <v>6</v>
      </c>
      <c r="C67" s="32" t="s">
        <v>47</v>
      </c>
      <c r="D67" s="33">
        <f t="shared" si="3"/>
        <v>354.1</v>
      </c>
      <c r="E67" s="37"/>
      <c r="F67" s="37"/>
      <c r="G67" s="33">
        <v>354.1</v>
      </c>
      <c r="H67" s="37"/>
    </row>
    <row r="68" spans="2:8" ht="31.2">
      <c r="B68" s="31">
        <v>7</v>
      </c>
      <c r="C68" s="32" t="s">
        <v>48</v>
      </c>
      <c r="D68" s="33">
        <f t="shared" si="3"/>
        <v>7206.2060000000001</v>
      </c>
      <c r="E68" s="37"/>
      <c r="F68" s="37"/>
      <c r="G68" s="33">
        <v>7206.2060000000001</v>
      </c>
      <c r="H68" s="37"/>
    </row>
    <row r="69" spans="2:8" ht="15.6">
      <c r="B69" s="31">
        <v>8</v>
      </c>
      <c r="C69" s="32" t="s">
        <v>49</v>
      </c>
      <c r="D69" s="33">
        <f t="shared" si="3"/>
        <v>600</v>
      </c>
      <c r="E69" s="37"/>
      <c r="F69" s="37"/>
      <c r="G69" s="33">
        <v>600</v>
      </c>
      <c r="H69" s="37"/>
    </row>
    <row r="70" spans="2:8" ht="31.2">
      <c r="B70" s="31">
        <v>9</v>
      </c>
      <c r="C70" s="32" t="s">
        <v>50</v>
      </c>
      <c r="D70" s="33">
        <f t="shared" si="3"/>
        <v>649.05499999999995</v>
      </c>
      <c r="E70" s="37"/>
      <c r="F70" s="37"/>
      <c r="G70" s="33">
        <v>649.05499999999995</v>
      </c>
      <c r="H70" s="37"/>
    </row>
    <row r="71" spans="2:8" ht="17.399999999999999">
      <c r="B71" s="11"/>
      <c r="C71" s="12" t="s">
        <v>116</v>
      </c>
      <c r="D71" s="20">
        <f>SUM(D62:D70)</f>
        <v>17767.414000000001</v>
      </c>
      <c r="E71" s="20">
        <f t="shared" ref="E71:H71" si="4">SUM(E62:E70)</f>
        <v>0</v>
      </c>
      <c r="F71" s="20">
        <f t="shared" si="4"/>
        <v>0</v>
      </c>
      <c r="G71" s="20">
        <f t="shared" si="4"/>
        <v>17767.414000000001</v>
      </c>
      <c r="H71" s="20">
        <f t="shared" si="4"/>
        <v>0</v>
      </c>
    </row>
    <row r="72" spans="2:8" ht="25.2" customHeight="1">
      <c r="B72" s="11"/>
      <c r="C72" s="16" t="s">
        <v>105</v>
      </c>
      <c r="D72" s="24">
        <f>D71+D60</f>
        <v>65222.21699999999</v>
      </c>
      <c r="E72" s="24">
        <f t="shared" ref="E72:H72" si="5">E71+E60</f>
        <v>0</v>
      </c>
      <c r="F72" s="24">
        <f t="shared" si="5"/>
        <v>415</v>
      </c>
      <c r="G72" s="24">
        <f t="shared" si="5"/>
        <v>64807.21699999999</v>
      </c>
      <c r="H72" s="24">
        <f t="shared" si="5"/>
        <v>0</v>
      </c>
    </row>
    <row r="73" spans="2:8" ht="22.2" customHeight="1">
      <c r="B73" s="84" t="s">
        <v>140</v>
      </c>
      <c r="C73" s="82"/>
      <c r="D73" s="82"/>
      <c r="E73" s="82"/>
      <c r="F73" s="82"/>
      <c r="G73" s="82"/>
      <c r="H73" s="83"/>
    </row>
    <row r="74" spans="2:8" ht="31.2">
      <c r="B74" s="31">
        <v>1</v>
      </c>
      <c r="C74" s="32" t="s">
        <v>135</v>
      </c>
      <c r="D74" s="38">
        <f>SUM(E74:H74)</f>
        <v>800</v>
      </c>
      <c r="E74" s="37"/>
      <c r="F74" s="37"/>
      <c r="G74" s="38">
        <v>800</v>
      </c>
      <c r="H74" s="37"/>
    </row>
    <row r="75" spans="2:8" ht="31.2">
      <c r="B75" s="31">
        <v>2</v>
      </c>
      <c r="C75" s="32" t="s">
        <v>51</v>
      </c>
      <c r="D75" s="38">
        <f t="shared" ref="D75:D88" si="6">SUM(E75:H75)</f>
        <v>236.756</v>
      </c>
      <c r="E75" s="37"/>
      <c r="F75" s="37"/>
      <c r="G75" s="38">
        <v>236.756</v>
      </c>
      <c r="H75" s="37"/>
    </row>
    <row r="76" spans="2:8" ht="31.2">
      <c r="B76" s="31">
        <v>3</v>
      </c>
      <c r="C76" s="32" t="s">
        <v>119</v>
      </c>
      <c r="D76" s="38">
        <f t="shared" si="6"/>
        <v>306.66199999999998</v>
      </c>
      <c r="E76" s="37"/>
      <c r="F76" s="37"/>
      <c r="G76" s="38">
        <v>306.66199999999998</v>
      </c>
      <c r="H76" s="37"/>
    </row>
    <row r="77" spans="2:8" ht="15.6">
      <c r="B77" s="31">
        <v>4</v>
      </c>
      <c r="C77" s="32" t="s">
        <v>52</v>
      </c>
      <c r="D77" s="38">
        <f t="shared" si="6"/>
        <v>440.166</v>
      </c>
      <c r="E77" s="37"/>
      <c r="F77" s="37"/>
      <c r="G77" s="38">
        <v>440.166</v>
      </c>
      <c r="H77" s="37"/>
    </row>
    <row r="78" spans="2:8" ht="31.2">
      <c r="B78" s="31">
        <v>5</v>
      </c>
      <c r="C78" s="32" t="s">
        <v>53</v>
      </c>
      <c r="D78" s="38">
        <f t="shared" si="6"/>
        <v>800</v>
      </c>
      <c r="E78" s="37"/>
      <c r="F78" s="37"/>
      <c r="G78" s="38">
        <v>800</v>
      </c>
      <c r="H78" s="37"/>
    </row>
    <row r="79" spans="2:8" ht="15.6">
      <c r="B79" s="31">
        <v>6</v>
      </c>
      <c r="C79" s="32" t="s">
        <v>54</v>
      </c>
      <c r="D79" s="33">
        <f t="shared" si="6"/>
        <v>1194.684</v>
      </c>
      <c r="E79" s="37"/>
      <c r="F79" s="37"/>
      <c r="G79" s="33">
        <v>1194.684</v>
      </c>
      <c r="H79" s="37"/>
    </row>
    <row r="80" spans="2:8" ht="46.8">
      <c r="B80" s="31">
        <v>7</v>
      </c>
      <c r="C80" s="32" t="s">
        <v>55</v>
      </c>
      <c r="D80" s="38">
        <f t="shared" si="6"/>
        <v>882.1</v>
      </c>
      <c r="E80" s="37"/>
      <c r="F80" s="37"/>
      <c r="G80" s="38">
        <v>882.1</v>
      </c>
      <c r="H80" s="37"/>
    </row>
    <row r="81" spans="2:8" ht="31.2">
      <c r="B81" s="31">
        <v>8</v>
      </c>
      <c r="C81" s="32" t="s">
        <v>56</v>
      </c>
      <c r="D81" s="38">
        <f t="shared" si="6"/>
        <v>704.59400000000005</v>
      </c>
      <c r="E81" s="37"/>
      <c r="F81" s="37"/>
      <c r="G81" s="38">
        <v>704.59400000000005</v>
      </c>
      <c r="H81" s="37"/>
    </row>
    <row r="82" spans="2:8" ht="31.2">
      <c r="B82" s="31">
        <v>9</v>
      </c>
      <c r="C82" s="40" t="s">
        <v>57</v>
      </c>
      <c r="D82" s="38">
        <f t="shared" si="6"/>
        <v>550</v>
      </c>
      <c r="E82" s="37"/>
      <c r="F82" s="37"/>
      <c r="G82" s="41">
        <v>550</v>
      </c>
      <c r="H82" s="37"/>
    </row>
    <row r="83" spans="2:8" ht="15.6">
      <c r="B83" s="31">
        <v>10</v>
      </c>
      <c r="C83" s="32" t="s">
        <v>58</v>
      </c>
      <c r="D83" s="33">
        <f t="shared" si="6"/>
        <v>1500</v>
      </c>
      <c r="E83" s="37"/>
      <c r="F83" s="37"/>
      <c r="G83" s="33">
        <v>1500</v>
      </c>
      <c r="H83" s="37"/>
    </row>
    <row r="84" spans="2:8" ht="15.6">
      <c r="B84" s="31">
        <v>11</v>
      </c>
      <c r="C84" s="32" t="s">
        <v>59</v>
      </c>
      <c r="D84" s="38">
        <f t="shared" si="6"/>
        <v>572.4</v>
      </c>
      <c r="E84" s="37"/>
      <c r="F84" s="37"/>
      <c r="G84" s="38">
        <v>572.4</v>
      </c>
      <c r="H84" s="37"/>
    </row>
    <row r="85" spans="2:8" ht="31.2">
      <c r="B85" s="31">
        <v>12</v>
      </c>
      <c r="C85" s="32" t="s">
        <v>60</v>
      </c>
      <c r="D85" s="38">
        <f t="shared" si="6"/>
        <v>433.8</v>
      </c>
      <c r="E85" s="37"/>
      <c r="F85" s="37"/>
      <c r="G85" s="38">
        <v>433.8</v>
      </c>
      <c r="H85" s="37"/>
    </row>
    <row r="86" spans="2:8" ht="31.2">
      <c r="B86" s="31">
        <v>13</v>
      </c>
      <c r="C86" s="32" t="s">
        <v>61</v>
      </c>
      <c r="D86" s="38">
        <f t="shared" si="6"/>
        <v>293</v>
      </c>
      <c r="E86" s="37"/>
      <c r="F86" s="37"/>
      <c r="G86" s="38">
        <v>293</v>
      </c>
      <c r="H86" s="37"/>
    </row>
    <row r="87" spans="2:8" ht="15.6">
      <c r="B87" s="31">
        <v>14</v>
      </c>
      <c r="C87" s="32" t="s">
        <v>62</v>
      </c>
      <c r="D87" s="33">
        <f t="shared" si="6"/>
        <v>1690.3</v>
      </c>
      <c r="E87" s="37"/>
      <c r="F87" s="37"/>
      <c r="G87" s="33">
        <v>1690.3</v>
      </c>
      <c r="H87" s="37"/>
    </row>
    <row r="88" spans="2:8" ht="46.8">
      <c r="B88" s="31">
        <v>15</v>
      </c>
      <c r="C88" s="40" t="s">
        <v>63</v>
      </c>
      <c r="D88" s="33">
        <f t="shared" si="6"/>
        <v>1169.8</v>
      </c>
      <c r="E88" s="37"/>
      <c r="F88" s="37"/>
      <c r="G88" s="33">
        <v>1169.8</v>
      </c>
      <c r="H88" s="37"/>
    </row>
    <row r="89" spans="2:8" ht="18">
      <c r="B89" s="11"/>
      <c r="C89" s="13" t="s">
        <v>64</v>
      </c>
      <c r="D89" s="55">
        <f>SUM(D74:D88)</f>
        <v>11574.261999999999</v>
      </c>
      <c r="E89" s="14">
        <f t="shared" ref="E89:H89" si="7">SUM(E74:E88)</f>
        <v>0</v>
      </c>
      <c r="F89" s="14">
        <f t="shared" si="7"/>
        <v>0</v>
      </c>
      <c r="G89" s="55">
        <f t="shared" si="7"/>
        <v>11574.261999999999</v>
      </c>
      <c r="H89" s="14">
        <f t="shared" si="7"/>
        <v>0</v>
      </c>
    </row>
    <row r="90" spans="2:8" ht="31.2">
      <c r="B90" s="31">
        <v>1</v>
      </c>
      <c r="C90" s="40" t="s">
        <v>65</v>
      </c>
      <c r="D90" s="33">
        <f>SUM(E90:H90)</f>
        <v>4010.2</v>
      </c>
      <c r="E90" s="37"/>
      <c r="F90" s="37"/>
      <c r="G90" s="41"/>
      <c r="H90" s="33">
        <v>4010.2</v>
      </c>
    </row>
    <row r="91" spans="2:8" ht="18">
      <c r="B91" s="11"/>
      <c r="C91" s="13" t="s">
        <v>115</v>
      </c>
      <c r="D91" s="55">
        <f>SUM(D90)</f>
        <v>4010.2</v>
      </c>
      <c r="E91" s="14">
        <f t="shared" ref="E91:H91" si="8">SUM(E90)</f>
        <v>0</v>
      </c>
      <c r="F91" s="14">
        <f t="shared" si="8"/>
        <v>0</v>
      </c>
      <c r="G91" s="14">
        <f t="shared" si="8"/>
        <v>0</v>
      </c>
      <c r="H91" s="55">
        <f t="shared" si="8"/>
        <v>4010.2</v>
      </c>
    </row>
    <row r="92" spans="2:8" ht="21.6" customHeight="1">
      <c r="B92" s="15"/>
      <c r="C92" s="16" t="s">
        <v>66</v>
      </c>
      <c r="D92" s="25">
        <f>SUM(D89+D90)</f>
        <v>15584.462</v>
      </c>
      <c r="E92" s="17">
        <f t="shared" ref="E92:H92" si="9">SUM(E89+E90)</f>
        <v>0</v>
      </c>
      <c r="F92" s="17">
        <f t="shared" si="9"/>
        <v>0</v>
      </c>
      <c r="G92" s="25">
        <f t="shared" si="9"/>
        <v>11574.261999999999</v>
      </c>
      <c r="H92" s="25">
        <f t="shared" si="9"/>
        <v>4010.2</v>
      </c>
    </row>
    <row r="93" spans="2:8" ht="18">
      <c r="B93" s="81" t="s">
        <v>141</v>
      </c>
      <c r="C93" s="82"/>
      <c r="D93" s="82"/>
      <c r="E93" s="82"/>
      <c r="F93" s="82"/>
      <c r="G93" s="82"/>
      <c r="H93" s="83"/>
    </row>
    <row r="94" spans="2:8" ht="15.6">
      <c r="B94" s="31">
        <v>1</v>
      </c>
      <c r="C94" s="32" t="s">
        <v>67</v>
      </c>
      <c r="D94" s="33">
        <f>SUM(E94:H94)</f>
        <v>499.82499999999999</v>
      </c>
      <c r="E94" s="37"/>
      <c r="F94" s="37"/>
      <c r="G94" s="33">
        <v>499.82499999999999</v>
      </c>
      <c r="H94" s="37"/>
    </row>
    <row r="95" spans="2:8" ht="15.6">
      <c r="B95" s="31">
        <v>2</v>
      </c>
      <c r="C95" s="32" t="s">
        <v>68</v>
      </c>
      <c r="D95" s="33">
        <f t="shared" ref="D95:D99" si="10">SUM(E95:H95)</f>
        <v>283.27699999999999</v>
      </c>
      <c r="E95" s="37"/>
      <c r="F95" s="37"/>
      <c r="G95" s="33">
        <v>283.27699999999999</v>
      </c>
      <c r="H95" s="37"/>
    </row>
    <row r="96" spans="2:8" ht="46.8">
      <c r="B96" s="31">
        <v>3</v>
      </c>
      <c r="C96" s="32" t="s">
        <v>69</v>
      </c>
      <c r="D96" s="33">
        <f t="shared" si="10"/>
        <v>109.914</v>
      </c>
      <c r="E96" s="37"/>
      <c r="F96" s="37"/>
      <c r="G96" s="33">
        <v>109.914</v>
      </c>
      <c r="H96" s="37"/>
    </row>
    <row r="97" spans="2:8" ht="31.2">
      <c r="B97" s="31">
        <v>4</v>
      </c>
      <c r="C97" s="32" t="s">
        <v>70</v>
      </c>
      <c r="D97" s="33">
        <f t="shared" si="10"/>
        <v>470.12</v>
      </c>
      <c r="E97" s="37"/>
      <c r="F97" s="37"/>
      <c r="G97" s="33">
        <v>470.12</v>
      </c>
      <c r="H97" s="37"/>
    </row>
    <row r="98" spans="2:8" ht="46.8">
      <c r="B98" s="31">
        <v>5</v>
      </c>
      <c r="C98" s="32" t="s">
        <v>71</v>
      </c>
      <c r="D98" s="33">
        <f t="shared" si="10"/>
        <v>6792.37536</v>
      </c>
      <c r="E98" s="37"/>
      <c r="F98" s="37"/>
      <c r="G98" s="33">
        <v>6792.37536</v>
      </c>
      <c r="H98" s="37"/>
    </row>
    <row r="99" spans="2:8" ht="31.2">
      <c r="B99" s="31">
        <v>6</v>
      </c>
      <c r="C99" s="32" t="s">
        <v>72</v>
      </c>
      <c r="D99" s="31">
        <f t="shared" si="10"/>
        <v>650</v>
      </c>
      <c r="E99" s="37"/>
      <c r="F99" s="37"/>
      <c r="G99" s="33">
        <v>650</v>
      </c>
      <c r="H99" s="37"/>
    </row>
    <row r="100" spans="2:8" ht="19.2" customHeight="1">
      <c r="B100" s="1"/>
      <c r="C100" s="18" t="s">
        <v>114</v>
      </c>
      <c r="D100" s="25">
        <f>SUM(D94:D99)</f>
        <v>8805.5113600000004</v>
      </c>
      <c r="E100" s="17">
        <f t="shared" ref="E100:H100" si="11">SUM(E94:E99)</f>
        <v>0</v>
      </c>
      <c r="F100" s="17">
        <f t="shared" si="11"/>
        <v>0</v>
      </c>
      <c r="G100" s="25">
        <f t="shared" si="11"/>
        <v>8805.5113600000004</v>
      </c>
      <c r="H100" s="17">
        <f t="shared" si="11"/>
        <v>0</v>
      </c>
    </row>
    <row r="101" spans="2:8" ht="18">
      <c r="B101" s="81" t="s">
        <v>142</v>
      </c>
      <c r="C101" s="82"/>
      <c r="D101" s="82"/>
      <c r="E101" s="82"/>
      <c r="F101" s="82"/>
      <c r="G101" s="82"/>
      <c r="H101" s="83"/>
    </row>
    <row r="102" spans="2:8" ht="15.6">
      <c r="B102" s="42">
        <v>1</v>
      </c>
      <c r="C102" s="32" t="s">
        <v>136</v>
      </c>
      <c r="D102" s="33">
        <f>SUM(E102:H102)</f>
        <v>473.51299999999998</v>
      </c>
      <c r="E102" s="37"/>
      <c r="F102" s="37"/>
      <c r="G102" s="33">
        <v>473.51299999999998</v>
      </c>
      <c r="H102" s="33"/>
    </row>
    <row r="103" spans="2:8" ht="15.6">
      <c r="B103" s="31">
        <v>2</v>
      </c>
      <c r="C103" s="32" t="s">
        <v>73</v>
      </c>
      <c r="D103" s="33">
        <f t="shared" ref="D103:D125" si="12">SUM(E103:H103)</f>
        <v>800</v>
      </c>
      <c r="E103" s="37"/>
      <c r="F103" s="37"/>
      <c r="G103" s="33">
        <v>800</v>
      </c>
      <c r="H103" s="37"/>
    </row>
    <row r="104" spans="2:8" ht="15.6">
      <c r="B104" s="31">
        <v>3</v>
      </c>
      <c r="C104" s="32" t="s">
        <v>74</v>
      </c>
      <c r="D104" s="33">
        <f t="shared" si="12"/>
        <v>2029.2</v>
      </c>
      <c r="E104" s="37"/>
      <c r="F104" s="37"/>
      <c r="G104" s="33">
        <v>2029.2</v>
      </c>
      <c r="H104" s="37"/>
    </row>
    <row r="105" spans="2:8" ht="46.8">
      <c r="B105" s="31">
        <v>4</v>
      </c>
      <c r="C105" s="32" t="s">
        <v>75</v>
      </c>
      <c r="D105" s="33">
        <f t="shared" si="12"/>
        <v>166.5</v>
      </c>
      <c r="E105" s="37"/>
      <c r="F105" s="37"/>
      <c r="G105" s="33">
        <v>166.5</v>
      </c>
      <c r="H105" s="37"/>
    </row>
    <row r="106" spans="2:8" ht="31.2">
      <c r="B106" s="31">
        <v>5</v>
      </c>
      <c r="C106" s="32" t="s">
        <v>110</v>
      </c>
      <c r="D106" s="33">
        <f t="shared" si="12"/>
        <v>1350</v>
      </c>
      <c r="E106" s="37"/>
      <c r="F106" s="37"/>
      <c r="G106" s="33">
        <v>1350</v>
      </c>
      <c r="H106" s="37"/>
    </row>
    <row r="107" spans="2:8" ht="31.2">
      <c r="B107" s="31">
        <v>6</v>
      </c>
      <c r="C107" s="32" t="s">
        <v>76</v>
      </c>
      <c r="D107" s="33">
        <f t="shared" si="12"/>
        <v>903.1</v>
      </c>
      <c r="E107" s="37"/>
      <c r="F107" s="37"/>
      <c r="G107" s="33">
        <v>903.1</v>
      </c>
      <c r="H107" s="37"/>
    </row>
    <row r="108" spans="2:8" ht="31.2">
      <c r="B108" s="31">
        <v>7</v>
      </c>
      <c r="C108" s="32" t="s">
        <v>77</v>
      </c>
      <c r="D108" s="33">
        <f t="shared" si="12"/>
        <v>1500</v>
      </c>
      <c r="E108" s="37"/>
      <c r="F108" s="37"/>
      <c r="G108" s="33">
        <v>1500</v>
      </c>
      <c r="H108" s="37"/>
    </row>
    <row r="109" spans="2:8" ht="15.6">
      <c r="B109" s="31">
        <v>8</v>
      </c>
      <c r="C109" s="32" t="s">
        <v>78</v>
      </c>
      <c r="D109" s="33">
        <f t="shared" si="12"/>
        <v>2500</v>
      </c>
      <c r="E109" s="37"/>
      <c r="F109" s="37"/>
      <c r="G109" s="33">
        <v>2500</v>
      </c>
      <c r="H109" s="37"/>
    </row>
    <row r="110" spans="2:8" ht="31.2">
      <c r="B110" s="31">
        <v>9</v>
      </c>
      <c r="C110" s="32" t="s">
        <v>79</v>
      </c>
      <c r="D110" s="33">
        <f t="shared" si="12"/>
        <v>263.95</v>
      </c>
      <c r="E110" s="37"/>
      <c r="F110" s="37"/>
      <c r="G110" s="33">
        <v>263.95</v>
      </c>
      <c r="H110" s="37"/>
    </row>
    <row r="111" spans="2:8" ht="15.6">
      <c r="B111" s="31">
        <v>10</v>
      </c>
      <c r="C111" s="32" t="s">
        <v>130</v>
      </c>
      <c r="D111" s="33">
        <f t="shared" si="12"/>
        <v>549.6</v>
      </c>
      <c r="E111" s="37"/>
      <c r="F111" s="37"/>
      <c r="G111" s="33">
        <v>549.6</v>
      </c>
      <c r="H111" s="37"/>
    </row>
    <row r="112" spans="2:8" ht="31.2">
      <c r="B112" s="31">
        <v>11</v>
      </c>
      <c r="C112" s="32" t="s">
        <v>80</v>
      </c>
      <c r="D112" s="33">
        <f t="shared" si="12"/>
        <v>837.01599999999996</v>
      </c>
      <c r="E112" s="37"/>
      <c r="F112" s="37"/>
      <c r="G112" s="33">
        <v>837.01599999999996</v>
      </c>
      <c r="H112" s="37"/>
    </row>
    <row r="113" spans="2:8" ht="31.2">
      <c r="B113" s="31">
        <v>12</v>
      </c>
      <c r="C113" s="32" t="s">
        <v>81</v>
      </c>
      <c r="D113" s="33">
        <f t="shared" si="12"/>
        <v>444.56400000000002</v>
      </c>
      <c r="E113" s="37"/>
      <c r="F113" s="37"/>
      <c r="G113" s="33">
        <v>444.56400000000002</v>
      </c>
      <c r="H113" s="37"/>
    </row>
    <row r="114" spans="2:8" ht="46.8">
      <c r="B114" s="31">
        <v>13</v>
      </c>
      <c r="C114" s="40" t="s">
        <v>120</v>
      </c>
      <c r="D114" s="33">
        <f t="shared" si="12"/>
        <v>2395.8000000000002</v>
      </c>
      <c r="E114" s="37"/>
      <c r="F114" s="37"/>
      <c r="G114" s="33">
        <v>2395.8000000000002</v>
      </c>
      <c r="H114" s="37"/>
    </row>
    <row r="115" spans="2:8" ht="31.2">
      <c r="B115" s="31">
        <v>14</v>
      </c>
      <c r="C115" s="40" t="s">
        <v>131</v>
      </c>
      <c r="D115" s="33">
        <f t="shared" si="12"/>
        <v>1389.2</v>
      </c>
      <c r="E115" s="37"/>
      <c r="F115" s="37"/>
      <c r="G115" s="33">
        <v>1389.2</v>
      </c>
      <c r="H115" s="37"/>
    </row>
    <row r="116" spans="2:8" ht="46.8">
      <c r="B116" s="31">
        <v>15</v>
      </c>
      <c r="C116" s="40" t="s">
        <v>148</v>
      </c>
      <c r="D116" s="33">
        <f t="shared" si="12"/>
        <v>1193.5999999999999</v>
      </c>
      <c r="E116" s="37"/>
      <c r="F116" s="37"/>
      <c r="G116" s="33">
        <v>1193.5999999999999</v>
      </c>
      <c r="H116" s="37"/>
    </row>
    <row r="117" spans="2:8" ht="31.2">
      <c r="B117" s="31">
        <v>16</v>
      </c>
      <c r="C117" s="40" t="s">
        <v>82</v>
      </c>
      <c r="D117" s="33">
        <f t="shared" si="12"/>
        <v>2637.5</v>
      </c>
      <c r="E117" s="37"/>
      <c r="F117" s="37"/>
      <c r="G117" s="33">
        <v>2637.5</v>
      </c>
      <c r="H117" s="37"/>
    </row>
    <row r="118" spans="2:8" ht="31.2">
      <c r="B118" s="31">
        <v>17</v>
      </c>
      <c r="C118" s="32" t="s">
        <v>83</v>
      </c>
      <c r="D118" s="33">
        <f t="shared" si="12"/>
        <v>1900</v>
      </c>
      <c r="E118" s="37"/>
      <c r="F118" s="37"/>
      <c r="G118" s="33">
        <v>1900</v>
      </c>
      <c r="H118" s="37"/>
    </row>
    <row r="119" spans="2:8" ht="31.2">
      <c r="B119" s="31">
        <v>18</v>
      </c>
      <c r="C119" s="32" t="s">
        <v>84</v>
      </c>
      <c r="D119" s="33">
        <f t="shared" si="12"/>
        <v>791.5</v>
      </c>
      <c r="E119" s="37"/>
      <c r="F119" s="37"/>
      <c r="G119" s="33">
        <v>791.5</v>
      </c>
      <c r="H119" s="37"/>
    </row>
    <row r="120" spans="2:8" ht="31.2">
      <c r="B120" s="31">
        <v>19</v>
      </c>
      <c r="C120" s="43" t="s">
        <v>85</v>
      </c>
      <c r="D120" s="33">
        <f t="shared" si="12"/>
        <v>1540.5</v>
      </c>
      <c r="E120" s="37"/>
      <c r="F120" s="37"/>
      <c r="G120" s="33">
        <v>1540.5</v>
      </c>
      <c r="H120" s="37"/>
    </row>
    <row r="121" spans="2:8" ht="31.2">
      <c r="B121" s="31">
        <v>20</v>
      </c>
      <c r="C121" s="32" t="s">
        <v>86</v>
      </c>
      <c r="D121" s="33">
        <f t="shared" si="12"/>
        <v>523.17200000000003</v>
      </c>
      <c r="E121" s="37"/>
      <c r="F121" s="37"/>
      <c r="G121" s="33">
        <v>523.17200000000003</v>
      </c>
      <c r="H121" s="37"/>
    </row>
    <row r="122" spans="2:8" ht="46.8">
      <c r="B122" s="31">
        <v>21</v>
      </c>
      <c r="C122" s="32" t="s">
        <v>87</v>
      </c>
      <c r="D122" s="33">
        <f t="shared" si="12"/>
        <v>1125.5139999999999</v>
      </c>
      <c r="E122" s="37"/>
      <c r="F122" s="37"/>
      <c r="G122" s="33">
        <v>1125.5139999999999</v>
      </c>
      <c r="H122" s="37"/>
    </row>
    <row r="123" spans="2:8" ht="31.2">
      <c r="B123" s="31">
        <v>22</v>
      </c>
      <c r="C123" s="40" t="s">
        <v>88</v>
      </c>
      <c r="D123" s="33">
        <f t="shared" si="12"/>
        <v>1350.2</v>
      </c>
      <c r="E123" s="37"/>
      <c r="F123" s="37"/>
      <c r="G123" s="33">
        <v>1350.2</v>
      </c>
      <c r="H123" s="37"/>
    </row>
    <row r="124" spans="2:8" ht="31.2">
      <c r="B124" s="31">
        <v>23</v>
      </c>
      <c r="C124" s="32" t="s">
        <v>89</v>
      </c>
      <c r="D124" s="33">
        <f t="shared" si="12"/>
        <v>386.3</v>
      </c>
      <c r="E124" s="37"/>
      <c r="F124" s="37"/>
      <c r="G124" s="33">
        <v>386.3</v>
      </c>
      <c r="H124" s="37"/>
    </row>
    <row r="125" spans="2:8" ht="31.2">
      <c r="B125" s="31">
        <v>24</v>
      </c>
      <c r="C125" s="32" t="s">
        <v>124</v>
      </c>
      <c r="D125" s="33">
        <f t="shared" si="12"/>
        <v>700</v>
      </c>
      <c r="E125" s="37"/>
      <c r="F125" s="37"/>
      <c r="G125" s="33">
        <v>700</v>
      </c>
      <c r="H125" s="37"/>
    </row>
    <row r="126" spans="2:8" ht="17.399999999999999">
      <c r="B126" s="11"/>
      <c r="C126" s="12" t="s">
        <v>64</v>
      </c>
      <c r="D126" s="26">
        <f>SUM(D102:D125)</f>
        <v>27750.728999999999</v>
      </c>
      <c r="E126" s="19">
        <f t="shared" ref="E126:H126" si="13">SUM(E102:E125)</f>
        <v>0</v>
      </c>
      <c r="F126" s="19">
        <f t="shared" si="13"/>
        <v>0</v>
      </c>
      <c r="G126" s="26">
        <f t="shared" si="13"/>
        <v>27750.728999999999</v>
      </c>
      <c r="H126" s="19">
        <f t="shared" si="13"/>
        <v>0</v>
      </c>
    </row>
    <row r="127" spans="2:8" ht="31.2">
      <c r="B127" s="31">
        <v>1</v>
      </c>
      <c r="C127" s="32" t="s">
        <v>90</v>
      </c>
      <c r="D127" s="33">
        <f>SUM(E127:H127)</f>
        <v>9661.6999999999989</v>
      </c>
      <c r="E127" s="37"/>
      <c r="F127" s="37"/>
      <c r="G127" s="33">
        <f>9655.4+6.3</f>
        <v>9661.6999999999989</v>
      </c>
      <c r="H127" s="37"/>
    </row>
    <row r="128" spans="2:8" ht="31.2">
      <c r="B128" s="31">
        <v>2</v>
      </c>
      <c r="C128" s="32" t="s">
        <v>91</v>
      </c>
      <c r="D128" s="33">
        <f t="shared" ref="D128:D130" si="14">SUM(E128:H128)</f>
        <v>3717.3999999999996</v>
      </c>
      <c r="E128" s="37"/>
      <c r="F128" s="37"/>
      <c r="G128" s="33"/>
      <c r="H128" s="33">
        <f>3723.7-6.3</f>
        <v>3717.3999999999996</v>
      </c>
    </row>
    <row r="129" spans="2:8" ht="15.6">
      <c r="B129" s="31">
        <v>3</v>
      </c>
      <c r="C129" s="32" t="s">
        <v>92</v>
      </c>
      <c r="D129" s="33">
        <f t="shared" si="14"/>
        <v>2502.4</v>
      </c>
      <c r="E129" s="37"/>
      <c r="F129" s="37"/>
      <c r="G129" s="33"/>
      <c r="H129" s="33">
        <v>2502.4</v>
      </c>
    </row>
    <row r="130" spans="2:8" ht="15.6">
      <c r="B130" s="31">
        <v>4</v>
      </c>
      <c r="C130" s="32" t="s">
        <v>93</v>
      </c>
      <c r="D130" s="33">
        <f t="shared" si="14"/>
        <v>2770</v>
      </c>
      <c r="E130" s="37"/>
      <c r="F130" s="37"/>
      <c r="G130" s="33"/>
      <c r="H130" s="33">
        <v>2770</v>
      </c>
    </row>
    <row r="131" spans="2:8" ht="17.399999999999999">
      <c r="B131" s="11"/>
      <c r="C131" s="12" t="s">
        <v>113</v>
      </c>
      <c r="D131" s="26">
        <f>SUM(D127:D130)</f>
        <v>18651.5</v>
      </c>
      <c r="E131" s="19">
        <f t="shared" ref="E131:G131" si="15">SUM(E127:E130)</f>
        <v>0</v>
      </c>
      <c r="F131" s="19">
        <f t="shared" si="15"/>
        <v>0</v>
      </c>
      <c r="G131" s="26">
        <f t="shared" si="15"/>
        <v>9661.6999999999989</v>
      </c>
      <c r="H131" s="26">
        <f>SUM(H127:H130)</f>
        <v>8989.7999999999993</v>
      </c>
    </row>
    <row r="132" spans="2:8" ht="19.8" customHeight="1">
      <c r="B132" s="15"/>
      <c r="C132" s="18" t="s">
        <v>94</v>
      </c>
      <c r="D132" s="27">
        <f>SUM(D126+D131)</f>
        <v>46402.228999999999</v>
      </c>
      <c r="E132" s="27">
        <f t="shared" ref="E132:H132" si="16">SUM(E126+E131)</f>
        <v>0</v>
      </c>
      <c r="F132" s="27">
        <f t="shared" si="16"/>
        <v>0</v>
      </c>
      <c r="G132" s="27">
        <f t="shared" si="16"/>
        <v>37412.428999999996</v>
      </c>
      <c r="H132" s="27">
        <f t="shared" si="16"/>
        <v>8989.7999999999993</v>
      </c>
    </row>
    <row r="133" spans="2:8" ht="19.8" customHeight="1">
      <c r="B133" s="81" t="s">
        <v>143</v>
      </c>
      <c r="C133" s="82"/>
      <c r="D133" s="82"/>
      <c r="E133" s="82"/>
      <c r="F133" s="82"/>
      <c r="G133" s="82"/>
      <c r="H133" s="83"/>
    </row>
    <row r="134" spans="2:8" ht="15.6">
      <c r="B134" s="31">
        <v>1</v>
      </c>
      <c r="C134" s="32" t="s">
        <v>95</v>
      </c>
      <c r="D134" s="44">
        <f t="shared" ref="D134:D143" si="17">SUM(E134:H134)</f>
        <v>800</v>
      </c>
      <c r="E134" s="37"/>
      <c r="F134" s="37"/>
      <c r="G134" s="44">
        <v>800</v>
      </c>
      <c r="H134" s="37"/>
    </row>
    <row r="135" spans="2:8" ht="31.2">
      <c r="B135" s="31">
        <v>2</v>
      </c>
      <c r="C135" s="32" t="s">
        <v>96</v>
      </c>
      <c r="D135" s="56">
        <f t="shared" si="17"/>
        <v>1996.4</v>
      </c>
      <c r="E135" s="37"/>
      <c r="F135" s="37"/>
      <c r="G135" s="56">
        <v>1996.4</v>
      </c>
      <c r="H135" s="37"/>
    </row>
    <row r="136" spans="2:8" ht="31.2">
      <c r="B136" s="31">
        <v>3</v>
      </c>
      <c r="C136" s="32" t="s">
        <v>97</v>
      </c>
      <c r="D136" s="44">
        <f t="shared" si="17"/>
        <v>599.5</v>
      </c>
      <c r="E136" s="37"/>
      <c r="F136" s="37"/>
      <c r="G136" s="45">
        <v>599.5</v>
      </c>
      <c r="H136" s="37"/>
    </row>
    <row r="137" spans="2:8" ht="31.2">
      <c r="B137" s="31">
        <v>4</v>
      </c>
      <c r="C137" s="40" t="s">
        <v>98</v>
      </c>
      <c r="D137" s="56">
        <f t="shared" si="17"/>
        <v>1859.6</v>
      </c>
      <c r="E137" s="37"/>
      <c r="F137" s="37"/>
      <c r="G137" s="56">
        <v>1859.6</v>
      </c>
      <c r="H137" s="37"/>
    </row>
    <row r="138" spans="2:8" ht="31.2">
      <c r="B138" s="31">
        <v>5</v>
      </c>
      <c r="C138" s="32" t="s">
        <v>149</v>
      </c>
      <c r="D138" s="44">
        <f t="shared" si="17"/>
        <v>830.9</v>
      </c>
      <c r="E138" s="37"/>
      <c r="F138" s="37"/>
      <c r="G138" s="44">
        <v>830.9</v>
      </c>
      <c r="H138" s="37"/>
    </row>
    <row r="139" spans="2:8" ht="31.2">
      <c r="B139" s="31">
        <v>6</v>
      </c>
      <c r="C139" s="32" t="s">
        <v>99</v>
      </c>
      <c r="D139" s="44">
        <f t="shared" si="17"/>
        <v>211.8</v>
      </c>
      <c r="E139" s="37"/>
      <c r="F139" s="37"/>
      <c r="G139" s="44">
        <v>211.8</v>
      </c>
      <c r="H139" s="37"/>
    </row>
    <row r="140" spans="2:8" ht="31.2">
      <c r="B140" s="31">
        <v>7</v>
      </c>
      <c r="C140" s="32" t="s">
        <v>100</v>
      </c>
      <c r="D140" s="44">
        <f t="shared" si="17"/>
        <v>130.69999999999999</v>
      </c>
      <c r="E140" s="37"/>
      <c r="F140" s="37"/>
      <c r="G140" s="44">
        <v>130.69999999999999</v>
      </c>
      <c r="H140" s="37"/>
    </row>
    <row r="141" spans="2:8" ht="31.2">
      <c r="B141" s="31">
        <v>8</v>
      </c>
      <c r="C141" s="32" t="s">
        <v>101</v>
      </c>
      <c r="D141" s="56">
        <f t="shared" si="17"/>
        <v>1869.5</v>
      </c>
      <c r="E141" s="37"/>
      <c r="F141" s="37"/>
      <c r="G141" s="56">
        <v>1869.5</v>
      </c>
      <c r="H141" s="37"/>
    </row>
    <row r="142" spans="2:8" ht="15.6">
      <c r="B142" s="31">
        <v>9</v>
      </c>
      <c r="C142" s="32" t="s">
        <v>102</v>
      </c>
      <c r="D142" s="44">
        <f t="shared" si="17"/>
        <v>731.79200000000003</v>
      </c>
      <c r="E142" s="37"/>
      <c r="F142" s="37"/>
      <c r="G142" s="44">
        <v>731.79200000000003</v>
      </c>
      <c r="H142" s="37"/>
    </row>
    <row r="143" spans="2:8" ht="31.2">
      <c r="B143" s="31">
        <v>10</v>
      </c>
      <c r="C143" s="32" t="s">
        <v>121</v>
      </c>
      <c r="D143" s="56">
        <f t="shared" si="17"/>
        <v>2415.6999999999998</v>
      </c>
      <c r="E143" s="37"/>
      <c r="F143" s="37"/>
      <c r="G143" s="56">
        <v>2415.6999999999998</v>
      </c>
      <c r="H143" s="37"/>
    </row>
    <row r="144" spans="2:8" ht="16.8" customHeight="1">
      <c r="B144" s="11"/>
      <c r="C144" s="12" t="s">
        <v>64</v>
      </c>
      <c r="D144" s="20">
        <f>SUM(D134:D143)</f>
        <v>11445.892</v>
      </c>
      <c r="E144" s="20">
        <f>SUM(E134:E143)</f>
        <v>0</v>
      </c>
      <c r="F144" s="20">
        <f>SUM(F134:F143)</f>
        <v>0</v>
      </c>
      <c r="G144" s="20">
        <f>SUM(G134:G143)</f>
        <v>11445.892</v>
      </c>
      <c r="H144" s="20">
        <f>SUM(H134:H143)</f>
        <v>0</v>
      </c>
    </row>
    <row r="145" spans="2:8" ht="31.2">
      <c r="B145" s="31">
        <v>1</v>
      </c>
      <c r="C145" s="32" t="s">
        <v>103</v>
      </c>
      <c r="D145" s="56">
        <f>SUM(E145:H145)</f>
        <v>1461.3</v>
      </c>
      <c r="E145" s="37"/>
      <c r="F145" s="37"/>
      <c r="G145" s="56">
        <v>1461.3</v>
      </c>
      <c r="H145" s="37"/>
    </row>
    <row r="146" spans="2:8" ht="17.399999999999999">
      <c r="B146" s="11"/>
      <c r="C146" s="12" t="s">
        <v>112</v>
      </c>
      <c r="D146" s="20">
        <f>SUM(D145)</f>
        <v>1461.3</v>
      </c>
      <c r="E146" s="20">
        <f t="shared" ref="E146:H146" si="18">SUM(E145)</f>
        <v>0</v>
      </c>
      <c r="F146" s="20">
        <f t="shared" si="18"/>
        <v>0</v>
      </c>
      <c r="G146" s="20">
        <f t="shared" si="18"/>
        <v>1461.3</v>
      </c>
      <c r="H146" s="20">
        <f t="shared" si="18"/>
        <v>0</v>
      </c>
    </row>
    <row r="147" spans="2:8" ht="21" customHeight="1">
      <c r="B147" s="21"/>
      <c r="C147" s="22" t="s">
        <v>104</v>
      </c>
      <c r="D147" s="23">
        <f>SUM(D144+D146)</f>
        <v>12907.191999999999</v>
      </c>
      <c r="E147" s="23">
        <f t="shared" ref="E147:H147" si="19">SUM(E144+E146)</f>
        <v>0</v>
      </c>
      <c r="F147" s="23">
        <f t="shared" si="19"/>
        <v>0</v>
      </c>
      <c r="G147" s="23">
        <f t="shared" si="19"/>
        <v>12907.191999999999</v>
      </c>
      <c r="H147" s="23">
        <f t="shared" si="19"/>
        <v>0</v>
      </c>
    </row>
    <row r="148" spans="2:8" ht="37.200000000000003" customHeight="1">
      <c r="B148" s="21"/>
      <c r="C148" s="22" t="s">
        <v>127</v>
      </c>
      <c r="D148" s="23">
        <f>D17+D72+D92+D100+D132+D147</f>
        <v>151645.47136</v>
      </c>
      <c r="E148" s="23">
        <f>E17+E72+E92+E100+E132+E147</f>
        <v>0</v>
      </c>
      <c r="F148" s="23">
        <f>F17+F72+F92+F100+F132+F147</f>
        <v>3138.86</v>
      </c>
      <c r="G148" s="23">
        <f>G17+G72+G92+G100+G132+G147</f>
        <v>135506.61136000001</v>
      </c>
      <c r="H148" s="23">
        <f>H17+H72+H92+H100+H132+H147</f>
        <v>13000</v>
      </c>
    </row>
    <row r="149" spans="2:8" ht="33" customHeight="1">
      <c r="B149" s="50"/>
      <c r="C149" s="58" t="s">
        <v>146</v>
      </c>
      <c r="D149" s="59"/>
      <c r="E149" s="59"/>
      <c r="F149" s="59"/>
      <c r="G149" s="59"/>
      <c r="H149" s="60"/>
    </row>
    <row r="150" spans="2:8" ht="78">
      <c r="B150" s="52">
        <v>1</v>
      </c>
      <c r="C150" s="43" t="s">
        <v>128</v>
      </c>
      <c r="D150" s="53">
        <f>SUM(E150:H150)</f>
        <v>2182.9520000000002</v>
      </c>
      <c r="E150" s="51"/>
      <c r="F150" s="51"/>
      <c r="G150" s="53">
        <v>2182.9520000000002</v>
      </c>
      <c r="H150" s="51"/>
    </row>
    <row r="151" spans="2:8" ht="17.399999999999999">
      <c r="B151" s="50"/>
      <c r="C151" s="22" t="s">
        <v>126</v>
      </c>
      <c r="D151" s="51">
        <f>SUM(D150)</f>
        <v>2182.9520000000002</v>
      </c>
      <c r="E151" s="51">
        <f t="shared" ref="E151:H151" si="20">SUM(E150)</f>
        <v>0</v>
      </c>
      <c r="F151" s="51">
        <f t="shared" si="20"/>
        <v>0</v>
      </c>
      <c r="G151" s="51">
        <f t="shared" si="20"/>
        <v>2182.9520000000002</v>
      </c>
      <c r="H151" s="51">
        <f t="shared" si="20"/>
        <v>0</v>
      </c>
    </row>
    <row r="152" spans="2:8" ht="36.6" customHeight="1">
      <c r="B152" s="1"/>
      <c r="C152" s="46" t="s">
        <v>111</v>
      </c>
      <c r="D152" s="54">
        <f>D17+D72+D92+D100+D132+D147+D151</f>
        <v>153828.42335999999</v>
      </c>
      <c r="E152" s="54">
        <f>E17+E72+E92+E100+E132+E147+E151</f>
        <v>0</v>
      </c>
      <c r="F152" s="54">
        <f>F17+F72+F92+F100+F132+F147+F151</f>
        <v>3138.86</v>
      </c>
      <c r="G152" s="54">
        <f>G17+G72+G92+G100+G132+G147+G151</f>
        <v>137689.56336</v>
      </c>
      <c r="H152" s="54">
        <f>H17+H72+H92+H100+H132+H147+H151</f>
        <v>13000</v>
      </c>
    </row>
    <row r="153" spans="2:8" hidden="1">
      <c r="C153" s="28" t="s">
        <v>106</v>
      </c>
      <c r="D153" s="29">
        <f t="shared" ref="D153:H153" si="21">D71+D91+D131+D146</f>
        <v>41890.414000000004</v>
      </c>
      <c r="E153" s="29">
        <f t="shared" si="21"/>
        <v>0</v>
      </c>
      <c r="F153" s="29">
        <f t="shared" si="21"/>
        <v>0</v>
      </c>
      <c r="G153" s="29">
        <f t="shared" si="21"/>
        <v>28890.414000000001</v>
      </c>
      <c r="H153" s="29">
        <f t="shared" si="21"/>
        <v>13000</v>
      </c>
    </row>
    <row r="154" spans="2:8" hidden="1">
      <c r="C154" s="28"/>
      <c r="D154" s="30"/>
      <c r="E154" s="30"/>
      <c r="F154" s="30"/>
      <c r="G154" s="1"/>
      <c r="H154" s="1"/>
    </row>
    <row r="155" spans="2:8" hidden="1">
      <c r="C155" s="28" t="s">
        <v>107</v>
      </c>
      <c r="D155" s="29">
        <f>D145+D130+D129+D128+D127+D90</f>
        <v>24123</v>
      </c>
      <c r="E155" s="29">
        <f>E145+E130+E129+E128+E127+E90</f>
        <v>0</v>
      </c>
      <c r="F155" s="29">
        <f>F145+F130+F129+F128+F127+F90</f>
        <v>0</v>
      </c>
      <c r="G155" s="29">
        <f>G145+G130+G129+G128+G127+G90</f>
        <v>11122.999999999998</v>
      </c>
      <c r="H155" s="29">
        <f>H145+H130+H129+H128+H127+H90</f>
        <v>13000</v>
      </c>
    </row>
    <row r="156" spans="2:8" hidden="1">
      <c r="C156" s="28" t="s">
        <v>108</v>
      </c>
      <c r="D156" s="30">
        <f>4811.1+13000</f>
        <v>17811.099999999999</v>
      </c>
      <c r="E156" s="30"/>
      <c r="F156" s="30"/>
      <c r="G156" s="2">
        <f>G71</f>
        <v>17767.414000000001</v>
      </c>
      <c r="H156" s="1"/>
    </row>
  </sheetData>
  <mergeCells count="22">
    <mergeCell ref="C15:H15"/>
    <mergeCell ref="B133:H133"/>
    <mergeCell ref="B101:H101"/>
    <mergeCell ref="B93:H93"/>
    <mergeCell ref="B73:H73"/>
    <mergeCell ref="B61:H61"/>
    <mergeCell ref="A8:A14"/>
    <mergeCell ref="C149:H149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:E2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2018</vt:lpstr>
      <vt:lpstr>Лист1</vt:lpstr>
      <vt:lpstr>'Постановление АИП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2019-02-08T12:39:05Z</cp:lastPrinted>
  <dcterms:created xsi:type="dcterms:W3CDTF">2018-02-01T13:06:50Z</dcterms:created>
  <dcterms:modified xsi:type="dcterms:W3CDTF">2019-02-11T08:32:41Z</dcterms:modified>
</cp:coreProperties>
</file>